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ushraj/Desktop/"/>
    </mc:Choice>
  </mc:AlternateContent>
  <xr:revisionPtr revIDLastSave="0" documentId="8_{C459B5BB-CC25-A440-8159-8AB107FE1BFF}" xr6:coauthVersionLast="47" xr6:coauthVersionMax="47" xr10:uidLastSave="{00000000-0000-0000-0000-000000000000}"/>
  <workbookProtection workbookAlgorithmName="SHA-512" workbookHashValue="Rle1tMWw2Q2vuzwJqGgqtLMfREz70yOV0/sTKl++wYo6PbWFUVt6p4Z57I3Jvnx0kgJfu44uutBsLIb2JN/jNw==" workbookSaltValue="QWLlNa9U17h0LBrv/BILxA==" workbookSpinCount="100000" lockStructure="1"/>
  <bookViews>
    <workbookView xWindow="0" yWindow="0" windowWidth="28800" windowHeight="18000" xr2:uid="{415E2EE7-B4A1-8B4E-A0A6-0A2661D07E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L12" i="1"/>
  <c r="J12" i="1"/>
  <c r="B12" i="1"/>
  <c r="B13" i="1" s="1"/>
  <c r="B14" i="1" s="1"/>
  <c r="N12" i="1"/>
  <c r="M13" i="1" s="1"/>
  <c r="N13" i="1" s="1"/>
  <c r="F12" i="1"/>
  <c r="E13" i="1" s="1"/>
  <c r="F13" i="1" s="1"/>
  <c r="E14" i="1" s="1"/>
  <c r="F14" i="1" s="1"/>
  <c r="K13" i="1" l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D12" i="1"/>
  <c r="G12" i="1" s="1"/>
  <c r="M14" i="1"/>
  <c r="N14" i="1" s="1"/>
  <c r="O12" i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E15" i="1"/>
  <c r="F15" i="1" s="1"/>
  <c r="C13" i="1" l="1"/>
  <c r="D13" i="1" s="1"/>
  <c r="G13" i="1" s="1"/>
  <c r="L13" i="1"/>
  <c r="K14" i="1" s="1"/>
  <c r="L14" i="1" s="1"/>
  <c r="K15" i="1" s="1"/>
  <c r="L15" i="1" s="1"/>
  <c r="K16" i="1" s="1"/>
  <c r="L16" i="1" s="1"/>
  <c r="M15" i="1"/>
  <c r="N15" i="1" s="1"/>
  <c r="E16" i="1"/>
  <c r="F16" i="1" s="1"/>
  <c r="C14" i="1" l="1"/>
  <c r="D14" i="1" s="1"/>
  <c r="C15" i="1" s="1"/>
  <c r="D15" i="1" s="1"/>
  <c r="O13" i="1"/>
  <c r="O14" i="1"/>
  <c r="O15" i="1"/>
  <c r="K17" i="1"/>
  <c r="L17" i="1" s="1"/>
  <c r="E17" i="1"/>
  <c r="F17" i="1" s="1"/>
  <c r="G14" i="1" l="1"/>
  <c r="N16" i="1"/>
  <c r="M17" i="1" s="1"/>
  <c r="N17" i="1" s="1"/>
  <c r="K18" i="1"/>
  <c r="L18" i="1" s="1"/>
  <c r="E18" i="1"/>
  <c r="F18" i="1" s="1"/>
  <c r="C16" i="1"/>
  <c r="D16" i="1" s="1"/>
  <c r="G15" i="1"/>
  <c r="O16" i="1" l="1"/>
  <c r="M18" i="1"/>
  <c r="N18" i="1" s="1"/>
  <c r="O17" i="1"/>
  <c r="K19" i="1"/>
  <c r="L19" i="1" s="1"/>
  <c r="E19" i="1"/>
  <c r="F19" i="1" s="1"/>
  <c r="C17" i="1"/>
  <c r="D17" i="1" s="1"/>
  <c r="G16" i="1"/>
  <c r="K20" i="1" l="1"/>
  <c r="L20" i="1" s="1"/>
  <c r="M19" i="1"/>
  <c r="N19" i="1" s="1"/>
  <c r="O18" i="1"/>
  <c r="C18" i="1"/>
  <c r="D18" i="1" s="1"/>
  <c r="G17" i="1"/>
  <c r="E20" i="1"/>
  <c r="F20" i="1" s="1"/>
  <c r="M20" i="1" l="1"/>
  <c r="N20" i="1" s="1"/>
  <c r="O19" i="1"/>
  <c r="K21" i="1"/>
  <c r="L21" i="1" s="1"/>
  <c r="E21" i="1"/>
  <c r="F21" i="1" s="1"/>
  <c r="C19" i="1"/>
  <c r="D19" i="1" s="1"/>
  <c r="G18" i="1"/>
  <c r="K22" i="1" l="1"/>
  <c r="L22" i="1" s="1"/>
  <c r="M21" i="1"/>
  <c r="N21" i="1" s="1"/>
  <c r="O20" i="1"/>
  <c r="C20" i="1"/>
  <c r="D20" i="1" s="1"/>
  <c r="G19" i="1"/>
  <c r="E22" i="1"/>
  <c r="F22" i="1" s="1"/>
  <c r="M22" i="1" l="1"/>
  <c r="N22" i="1" s="1"/>
  <c r="O21" i="1"/>
  <c r="K23" i="1"/>
  <c r="L23" i="1" s="1"/>
  <c r="E23" i="1"/>
  <c r="F23" i="1" s="1"/>
  <c r="C21" i="1"/>
  <c r="D21" i="1" s="1"/>
  <c r="G20" i="1"/>
  <c r="K24" i="1" l="1"/>
  <c r="L24" i="1" s="1"/>
  <c r="M23" i="1"/>
  <c r="N23" i="1" s="1"/>
  <c r="O22" i="1"/>
  <c r="C22" i="1"/>
  <c r="D22" i="1" s="1"/>
  <c r="G21" i="1"/>
  <c r="E24" i="1"/>
  <c r="F24" i="1" s="1"/>
  <c r="M24" i="1" l="1"/>
  <c r="N24" i="1" s="1"/>
  <c r="O23" i="1"/>
  <c r="K25" i="1"/>
  <c r="L25" i="1" s="1"/>
  <c r="E25" i="1"/>
  <c r="F25" i="1" s="1"/>
  <c r="C23" i="1"/>
  <c r="D23" i="1" s="1"/>
  <c r="G22" i="1"/>
  <c r="K26" i="1" l="1"/>
  <c r="L26" i="1" s="1"/>
  <c r="M25" i="1"/>
  <c r="N25" i="1" s="1"/>
  <c r="O24" i="1"/>
  <c r="C24" i="1"/>
  <c r="D24" i="1" s="1"/>
  <c r="G23" i="1"/>
  <c r="E26" i="1"/>
  <c r="F26" i="1" s="1"/>
  <c r="M26" i="1" l="1"/>
  <c r="N26" i="1" s="1"/>
  <c r="O25" i="1"/>
  <c r="K27" i="1"/>
  <c r="L27" i="1" s="1"/>
  <c r="C25" i="1"/>
  <c r="D25" i="1" s="1"/>
  <c r="G24" i="1"/>
  <c r="E27" i="1"/>
  <c r="F27" i="1" s="1"/>
  <c r="K28" i="1" l="1"/>
  <c r="L28" i="1" s="1"/>
  <c r="M27" i="1"/>
  <c r="N27" i="1" s="1"/>
  <c r="O26" i="1"/>
  <c r="E28" i="1"/>
  <c r="F28" i="1" s="1"/>
  <c r="C26" i="1"/>
  <c r="D26" i="1" s="1"/>
  <c r="G25" i="1"/>
  <c r="M28" i="1" l="1"/>
  <c r="N28" i="1" s="1"/>
  <c r="O27" i="1"/>
  <c r="K29" i="1"/>
  <c r="L29" i="1" s="1"/>
  <c r="C27" i="1"/>
  <c r="D27" i="1" s="1"/>
  <c r="G26" i="1"/>
  <c r="E29" i="1"/>
  <c r="F29" i="1" s="1"/>
  <c r="K30" i="1" l="1"/>
  <c r="L30" i="1" s="1"/>
  <c r="M29" i="1"/>
  <c r="N29" i="1" s="1"/>
  <c r="O28" i="1"/>
  <c r="E30" i="1"/>
  <c r="F30" i="1" s="1"/>
  <c r="C28" i="1"/>
  <c r="D28" i="1" s="1"/>
  <c r="G27" i="1"/>
  <c r="K31" i="1" l="1"/>
  <c r="M30" i="1"/>
  <c r="N30" i="1" s="1"/>
  <c r="O29" i="1"/>
  <c r="C29" i="1"/>
  <c r="D29" i="1" s="1"/>
  <c r="G28" i="1"/>
  <c r="E31" i="1"/>
  <c r="F31" i="1" s="1"/>
  <c r="L31" i="1" l="1"/>
  <c r="K32" i="1" s="1"/>
  <c r="L32" i="1" s="1"/>
  <c r="K33" i="1" s="1"/>
  <c r="L33" i="1" s="1"/>
  <c r="O30" i="1"/>
  <c r="M31" i="1"/>
  <c r="N31" i="1" s="1"/>
  <c r="E32" i="1"/>
  <c r="F32" i="1" s="1"/>
  <c r="C30" i="1"/>
  <c r="D30" i="1" s="1"/>
  <c r="G29" i="1"/>
  <c r="K34" i="1" l="1"/>
  <c r="L34" i="1" s="1"/>
  <c r="O31" i="1"/>
  <c r="M32" i="1"/>
  <c r="N32" i="1" s="1"/>
  <c r="C31" i="1"/>
  <c r="D31" i="1" s="1"/>
  <c r="G30" i="1"/>
  <c r="E33" i="1"/>
  <c r="F33" i="1" s="1"/>
  <c r="K35" i="1" l="1"/>
  <c r="L35" i="1" s="1"/>
  <c r="M33" i="1"/>
  <c r="N33" i="1" s="1"/>
  <c r="O32" i="1"/>
  <c r="E34" i="1"/>
  <c r="F34" i="1" s="1"/>
  <c r="C32" i="1"/>
  <c r="D32" i="1" s="1"/>
  <c r="G31" i="1"/>
  <c r="K36" i="1" l="1"/>
  <c r="L36" i="1" s="1"/>
  <c r="M34" i="1"/>
  <c r="N34" i="1" s="1"/>
  <c r="O33" i="1"/>
  <c r="C33" i="1"/>
  <c r="D33" i="1" s="1"/>
  <c r="G32" i="1"/>
  <c r="E35" i="1"/>
  <c r="F35" i="1" s="1"/>
  <c r="K37" i="1" l="1"/>
  <c r="L37" i="1" s="1"/>
  <c r="M35" i="1"/>
  <c r="N35" i="1" s="1"/>
  <c r="O34" i="1"/>
  <c r="E36" i="1"/>
  <c r="F36" i="1" s="1"/>
  <c r="C34" i="1"/>
  <c r="D34" i="1" s="1"/>
  <c r="G33" i="1"/>
  <c r="M36" i="1" l="1"/>
  <c r="N36" i="1" s="1"/>
  <c r="O35" i="1"/>
  <c r="C35" i="1"/>
  <c r="D35" i="1" s="1"/>
  <c r="G34" i="1"/>
  <c r="E37" i="1"/>
  <c r="F37" i="1" s="1"/>
  <c r="M37" i="1" l="1"/>
  <c r="O36" i="1"/>
  <c r="E38" i="1"/>
  <c r="F38" i="1" s="1"/>
  <c r="C36" i="1"/>
  <c r="D36" i="1" s="1"/>
  <c r="G35" i="1"/>
  <c r="N37" i="1" l="1"/>
  <c r="O37" i="1" s="1"/>
  <c r="I10" i="1" s="1"/>
  <c r="C37" i="1"/>
  <c r="D37" i="1" s="1"/>
  <c r="G36" i="1"/>
  <c r="E39" i="1"/>
  <c r="F39" i="1" s="1"/>
  <c r="E40" i="1" l="1"/>
  <c r="F40" i="1" s="1"/>
  <c r="C38" i="1"/>
  <c r="D38" i="1" s="1"/>
  <c r="G37" i="1"/>
  <c r="C39" i="1" l="1"/>
  <c r="D39" i="1" s="1"/>
  <c r="G38" i="1"/>
  <c r="E41" i="1"/>
  <c r="F41" i="1" s="1"/>
  <c r="E42" i="1" l="1"/>
  <c r="F42" i="1" s="1"/>
  <c r="C40" i="1"/>
  <c r="D40" i="1" s="1"/>
  <c r="G39" i="1"/>
  <c r="C41" i="1" l="1"/>
  <c r="D41" i="1" s="1"/>
  <c r="G40" i="1"/>
  <c r="E43" i="1"/>
  <c r="F43" i="1" s="1"/>
  <c r="C42" i="1" l="1"/>
  <c r="D42" i="1" s="1"/>
  <c r="G41" i="1"/>
  <c r="E44" i="1"/>
  <c r="F44" i="1" s="1"/>
  <c r="E45" i="1" l="1"/>
  <c r="F45" i="1" s="1"/>
  <c r="C43" i="1"/>
  <c r="D43" i="1" s="1"/>
  <c r="G42" i="1"/>
  <c r="E46" i="1" l="1"/>
  <c r="F46" i="1" s="1"/>
  <c r="C44" i="1"/>
  <c r="D44" i="1" s="1"/>
  <c r="G43" i="1"/>
  <c r="C45" i="1" l="1"/>
  <c r="D45" i="1" s="1"/>
  <c r="G44" i="1"/>
  <c r="E47" i="1"/>
  <c r="F47" i="1" s="1"/>
  <c r="C46" i="1" l="1"/>
  <c r="D46" i="1" s="1"/>
  <c r="G45" i="1"/>
  <c r="C47" i="1" l="1"/>
  <c r="D47" i="1" s="1"/>
  <c r="G47" i="1" s="1"/>
  <c r="A10" i="1" s="1"/>
  <c r="G46" i="1"/>
</calcChain>
</file>

<file path=xl/sharedStrings.xml><?xml version="1.0" encoding="utf-8"?>
<sst xmlns="http://schemas.openxmlformats.org/spreadsheetml/2006/main" count="35" uniqueCount="22">
  <si>
    <t>Case 1</t>
  </si>
  <si>
    <t>A 25 Year old</t>
  </si>
  <si>
    <t>Age</t>
  </si>
  <si>
    <t>Total Amount Accumulated</t>
  </si>
  <si>
    <t>A 35 Year old</t>
  </si>
  <si>
    <t>Case 2</t>
  </si>
  <si>
    <t>Saving Rs 1.5 lakh in PPF every year at the beginning of the year untill he is 60 years of age.</t>
  </si>
  <si>
    <t>Also a monthly SIP every month</t>
  </si>
  <si>
    <t>Increments for SIP every year</t>
  </si>
  <si>
    <t>PPF Returns assumed</t>
  </si>
  <si>
    <t>Returns assumed are for illustrative purpose only.</t>
  </si>
  <si>
    <t>MF SIP Returns assumed</t>
  </si>
  <si>
    <t>Total investments closing value (Rs)</t>
  </si>
  <si>
    <t>PPF closing value (Rs)</t>
  </si>
  <si>
    <t>PPF opening value (Rs)</t>
  </si>
  <si>
    <t>MF SIP investments closing value (Rs)</t>
  </si>
  <si>
    <t>MF SIP investments opening value (Rs)</t>
  </si>
  <si>
    <t>Power of compounding</t>
  </si>
  <si>
    <t>SIP Amount (Rs)</t>
  </si>
  <si>
    <t>This should not be construed as a advice recommendation from PrimeInvestor.in</t>
  </si>
  <si>
    <t>General Disclosures</t>
  </si>
  <si>
    <t>https://primeinvestor.in/disclosures-and-disclaimers/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</si>
</sst>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₹&quot;#,##0_);[Red]\(&quot;₹&quot;#,##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4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3" borderId="0" xfId="0" applyFill="1" applyProtection="1">
      <protection locked="0"/>
    </xf>
    <xf numFmtId="9" fontId="0" fillId="3" borderId="0" xfId="0" applyNumberFormat="1" applyFill="1" applyProtection="1">
      <protection locked="0"/>
    </xf>
    <xf numFmtId="0" fontId="0" fillId="0" borderId="0" xfId="0" applyProtection="1"/>
    <xf numFmtId="9" fontId="0" fillId="0" borderId="0" xfId="0" applyNumberForma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  <xf numFmtId="0" fontId="0" fillId="0" borderId="1" xfId="0" applyBorder="1" applyProtection="1"/>
    <xf numFmtId="164" fontId="0" fillId="0" borderId="1" xfId="1" applyNumberFormat="1" applyFont="1" applyBorder="1" applyProtection="1"/>
    <xf numFmtId="164" fontId="0" fillId="0" borderId="1" xfId="1" applyNumberFormat="1" applyFont="1" applyBorder="1" applyAlignment="1" applyProtection="1">
      <alignment horizontal="right"/>
    </xf>
    <xf numFmtId="164" fontId="1" fillId="0" borderId="1" xfId="1" applyNumberFormat="1" applyFont="1" applyBorder="1" applyProtection="1"/>
    <xf numFmtId="0" fontId="1" fillId="0" borderId="0" xfId="0" applyFont="1" applyProtection="1"/>
    <xf numFmtId="6" fontId="1" fillId="2" borderId="0" xfId="0" applyNumberFormat="1" applyFont="1" applyFill="1" applyProtection="1"/>
    <xf numFmtId="0" fontId="0" fillId="2" borderId="0" xfId="0" applyFill="1" applyProtection="1"/>
    <xf numFmtId="0" fontId="1" fillId="0" borderId="0" xfId="0" applyFont="1" applyFill="1" applyProtection="1"/>
    <xf numFmtId="0" fontId="0" fillId="0" borderId="0" xfId="0" applyFill="1" applyProtection="1"/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11869</xdr:rowOff>
    </xdr:from>
    <xdr:to>
      <xdr:col>2</xdr:col>
      <xdr:colOff>606395</xdr:colOff>
      <xdr:row>0</xdr:row>
      <xdr:rowOff>684969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DDD8FF-0963-0747-A912-30FDF0D27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69"/>
          <a:ext cx="2527300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B2DB-2E31-FA43-AD4F-5589FE9BA775}">
  <dimension ref="A1:O52"/>
  <sheetViews>
    <sheetView tabSelected="1" zoomScale="75" workbookViewId="0">
      <selection activeCell="J14" sqref="J14"/>
    </sheetView>
  </sheetViews>
  <sheetFormatPr baseColWidth="10" defaultColWidth="10.6640625" defaultRowHeight="16" x14ac:dyDescent="0.2"/>
  <cols>
    <col min="1" max="1" width="14.6640625" style="3" customWidth="1"/>
    <col min="2" max="2" width="10.6640625" style="3"/>
    <col min="3" max="3" width="14.5" style="3" customWidth="1"/>
    <col min="4" max="4" width="13.5" style="3" customWidth="1"/>
    <col min="5" max="5" width="13.33203125" style="3" customWidth="1"/>
    <col min="6" max="6" width="13.1640625" style="3" customWidth="1"/>
    <col min="7" max="7" width="14" style="3" customWidth="1"/>
    <col min="8" max="8" width="10.6640625" style="3"/>
    <col min="9" max="9" width="14.83203125" style="3" customWidth="1"/>
    <col min="10" max="10" width="10.6640625" style="3" bestFit="1" customWidth="1"/>
    <col min="11" max="11" width="13.1640625" style="3" customWidth="1"/>
    <col min="12" max="12" width="13.83203125" style="3" customWidth="1"/>
    <col min="13" max="13" width="16.83203125" style="3" customWidth="1"/>
    <col min="14" max="14" width="19.6640625" style="3" customWidth="1"/>
    <col min="15" max="15" width="14.6640625" style="3" customWidth="1"/>
    <col min="16" max="16384" width="10.6640625" style="3"/>
  </cols>
  <sheetData>
    <row r="1" spans="1:15" ht="58" customHeight="1" x14ac:dyDescent="0.2">
      <c r="A1" s="16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s="15" customFormat="1" x14ac:dyDescent="0.2">
      <c r="A2" s="14" t="s">
        <v>0</v>
      </c>
      <c r="I2" s="14" t="s">
        <v>5</v>
      </c>
    </row>
    <row r="3" spans="1:15" x14ac:dyDescent="0.2">
      <c r="A3" s="3" t="s">
        <v>1</v>
      </c>
      <c r="I3" s="3" t="s">
        <v>4</v>
      </c>
    </row>
    <row r="4" spans="1:15" x14ac:dyDescent="0.2">
      <c r="A4" s="1">
        <v>150000</v>
      </c>
      <c r="B4" s="3" t="s">
        <v>6</v>
      </c>
      <c r="I4" s="1">
        <v>150000</v>
      </c>
      <c r="J4" s="3" t="s">
        <v>6</v>
      </c>
    </row>
    <row r="5" spans="1:15" x14ac:dyDescent="0.2">
      <c r="A5" s="1">
        <v>5000</v>
      </c>
      <c r="B5" s="3" t="s">
        <v>7</v>
      </c>
      <c r="I5" s="1">
        <v>5000</v>
      </c>
      <c r="J5" s="3" t="s">
        <v>7</v>
      </c>
    </row>
    <row r="6" spans="1:15" x14ac:dyDescent="0.2">
      <c r="A6" s="2">
        <v>0.05</v>
      </c>
      <c r="B6" s="3" t="s">
        <v>8</v>
      </c>
      <c r="I6" s="2">
        <v>0.05</v>
      </c>
      <c r="J6" s="3" t="s">
        <v>8</v>
      </c>
    </row>
    <row r="7" spans="1:15" x14ac:dyDescent="0.2">
      <c r="A7" s="2">
        <v>0.06</v>
      </c>
      <c r="B7" s="3" t="s">
        <v>9</v>
      </c>
      <c r="I7" s="2">
        <v>0.06</v>
      </c>
      <c r="J7" s="3" t="s">
        <v>9</v>
      </c>
    </row>
    <row r="8" spans="1:15" x14ac:dyDescent="0.2">
      <c r="A8" s="2">
        <v>0.08</v>
      </c>
      <c r="B8" s="3" t="s">
        <v>11</v>
      </c>
      <c r="I8" s="2">
        <v>0.08</v>
      </c>
      <c r="J8" s="3" t="s">
        <v>11</v>
      </c>
    </row>
    <row r="9" spans="1:15" x14ac:dyDescent="0.2">
      <c r="A9" s="4"/>
      <c r="I9" s="4"/>
    </row>
    <row r="10" spans="1:15" x14ac:dyDescent="0.2">
      <c r="A10" s="12">
        <f>G47</f>
        <v>41448563.074411184</v>
      </c>
      <c r="B10" s="13" t="s">
        <v>3</v>
      </c>
      <c r="C10" s="13"/>
      <c r="D10" s="13"/>
      <c r="E10" s="13"/>
      <c r="F10" s="13"/>
      <c r="G10" s="13"/>
      <c r="H10" s="13"/>
      <c r="I10" s="12">
        <f>O37</f>
        <v>17749375.044148587</v>
      </c>
      <c r="J10" s="13" t="s">
        <v>3</v>
      </c>
      <c r="K10" s="13"/>
      <c r="L10" s="13"/>
      <c r="M10" s="13"/>
      <c r="N10" s="13"/>
      <c r="O10" s="13"/>
    </row>
    <row r="11" spans="1:15" ht="68" x14ac:dyDescent="0.2">
      <c r="A11" s="5" t="s">
        <v>2</v>
      </c>
      <c r="B11" s="6" t="s">
        <v>18</v>
      </c>
      <c r="C11" s="6" t="s">
        <v>16</v>
      </c>
      <c r="D11" s="6" t="s">
        <v>15</v>
      </c>
      <c r="E11" s="6" t="s">
        <v>14</v>
      </c>
      <c r="F11" s="6" t="s">
        <v>13</v>
      </c>
      <c r="G11" s="6" t="s">
        <v>12</v>
      </c>
      <c r="I11" s="5" t="s">
        <v>2</v>
      </c>
      <c r="J11" s="6" t="s">
        <v>18</v>
      </c>
      <c r="K11" s="6" t="s">
        <v>16</v>
      </c>
      <c r="L11" s="6" t="s">
        <v>15</v>
      </c>
      <c r="M11" s="6" t="s">
        <v>14</v>
      </c>
      <c r="N11" s="6" t="s">
        <v>13</v>
      </c>
      <c r="O11" s="6" t="s">
        <v>12</v>
      </c>
    </row>
    <row r="12" spans="1:15" x14ac:dyDescent="0.2">
      <c r="A12" s="7">
        <v>25</v>
      </c>
      <c r="B12" s="8">
        <f>A5</f>
        <v>5000</v>
      </c>
      <c r="C12" s="8">
        <v>0</v>
      </c>
      <c r="D12" s="9">
        <f>FV($A$8/12,12,-B12,-C12,1)</f>
        <v>62664.627639670041</v>
      </c>
      <c r="E12" s="8">
        <v>0</v>
      </c>
      <c r="F12" s="8">
        <f>FV(A7,1,0,-A4,1)</f>
        <v>159000</v>
      </c>
      <c r="G12" s="8">
        <f>F12+D12</f>
        <v>221664.62763967004</v>
      </c>
      <c r="I12" s="7">
        <v>35</v>
      </c>
      <c r="J12" s="8">
        <f>I5</f>
        <v>5000</v>
      </c>
      <c r="K12" s="8">
        <v>0</v>
      </c>
      <c r="L12" s="9">
        <f>FV($I$8/12,12,-J12,-K12,1)</f>
        <v>62664.627639670041</v>
      </c>
      <c r="M12" s="8">
        <v>0</v>
      </c>
      <c r="N12" s="8">
        <f>FV(I7,1,0,-I4,1)</f>
        <v>159000</v>
      </c>
      <c r="O12" s="8">
        <f>N12+L12</f>
        <v>221664.62763967004</v>
      </c>
    </row>
    <row r="13" spans="1:15" x14ac:dyDescent="0.2">
      <c r="A13" s="7">
        <v>26</v>
      </c>
      <c r="B13" s="8">
        <f>B12*(1+$A$6)</f>
        <v>5250</v>
      </c>
      <c r="C13" s="8">
        <f>D12</f>
        <v>62664.627639670041</v>
      </c>
      <c r="D13" s="9">
        <f>FV($A$8/12,12,-B13,-C13,1)</f>
        <v>133663.61984969245</v>
      </c>
      <c r="E13" s="8">
        <f>F12</f>
        <v>159000</v>
      </c>
      <c r="F13" s="8">
        <f>FV($A$7,1,0,-(E13+$A$4),1)</f>
        <v>327540</v>
      </c>
      <c r="G13" s="8">
        <f>F13+D13</f>
        <v>461203.61984969245</v>
      </c>
      <c r="I13" s="7">
        <v>36</v>
      </c>
      <c r="J13" s="8">
        <f>J12*(1+$I$6)</f>
        <v>5250</v>
      </c>
      <c r="K13" s="8">
        <f>L12</f>
        <v>62664.627639670041</v>
      </c>
      <c r="L13" s="9">
        <f>FV($I$8/12,12,-J13,-K13,1)</f>
        <v>133663.61984969245</v>
      </c>
      <c r="M13" s="8">
        <f>N12</f>
        <v>159000</v>
      </c>
      <c r="N13" s="8">
        <f>FV($I$7,1,0,-(M13+$I$4),1)</f>
        <v>327540</v>
      </c>
      <c r="O13" s="8">
        <f>N13+L13</f>
        <v>461203.61984969245</v>
      </c>
    </row>
    <row r="14" spans="1:15" x14ac:dyDescent="0.2">
      <c r="A14" s="7">
        <v>27</v>
      </c>
      <c r="B14" s="8">
        <f t="shared" ref="B14:B47" si="0">B13*(1+$A$6)</f>
        <v>5512.5</v>
      </c>
      <c r="C14" s="8">
        <f t="shared" ref="C14:C47" si="1">D13</f>
        <v>133663.61984969245</v>
      </c>
      <c r="D14" s="9">
        <f t="shared" ref="D14:D47" si="2">FV($A$8/12,12,-B14,-C14,1)</f>
        <v>213845.38634805963</v>
      </c>
      <c r="E14" s="8">
        <f t="shared" ref="E14:E47" si="3">F13</f>
        <v>327540</v>
      </c>
      <c r="F14" s="8">
        <f t="shared" ref="F14:F47" si="4">FV($A$7,1,0,-(E14+$A$4),1)</f>
        <v>506192.4</v>
      </c>
      <c r="G14" s="8">
        <f t="shared" ref="G14:G47" si="5">F14+D14</f>
        <v>720037.78634805966</v>
      </c>
      <c r="I14" s="7">
        <v>37</v>
      </c>
      <c r="J14" s="8">
        <f t="shared" ref="J14:J37" si="6">J13*(1+$I$6)</f>
        <v>5512.5</v>
      </c>
      <c r="K14" s="8">
        <f t="shared" ref="K14:K37" si="7">L13</f>
        <v>133663.61984969245</v>
      </c>
      <c r="L14" s="9">
        <f t="shared" ref="L14:L37" si="8">FV($I$8/12,12,-J14,-K14,1)</f>
        <v>213845.38634805963</v>
      </c>
      <c r="M14" s="8">
        <f t="shared" ref="M14:M37" si="9">N13</f>
        <v>327540</v>
      </c>
      <c r="N14" s="8">
        <f t="shared" ref="N14:N37" si="10">FV($I$7,1,0,-(M14+$I$4),1)</f>
        <v>506192.4</v>
      </c>
      <c r="O14" s="8">
        <f t="shared" ref="O14:O30" si="11">N14+L14</f>
        <v>720037.78634805966</v>
      </c>
    </row>
    <row r="15" spans="1:15" x14ac:dyDescent="0.2">
      <c r="A15" s="7">
        <v>28</v>
      </c>
      <c r="B15" s="8">
        <f t="shared" si="0"/>
        <v>5788.125</v>
      </c>
      <c r="C15" s="8">
        <f t="shared" si="1"/>
        <v>213845.38634805963</v>
      </c>
      <c r="D15" s="9">
        <f t="shared" si="2"/>
        <v>304136.58751938306</v>
      </c>
      <c r="E15" s="8">
        <f t="shared" si="3"/>
        <v>506192.4</v>
      </c>
      <c r="F15" s="8">
        <f t="shared" si="4"/>
        <v>695563.94400000002</v>
      </c>
      <c r="G15" s="8">
        <f t="shared" si="5"/>
        <v>999700.53151938308</v>
      </c>
      <c r="I15" s="7">
        <v>38</v>
      </c>
      <c r="J15" s="8">
        <f t="shared" si="6"/>
        <v>5788.125</v>
      </c>
      <c r="K15" s="8">
        <f t="shared" si="7"/>
        <v>213845.38634805963</v>
      </c>
      <c r="L15" s="9">
        <f t="shared" si="8"/>
        <v>304136.58751938306</v>
      </c>
      <c r="M15" s="8">
        <f t="shared" si="9"/>
        <v>506192.4</v>
      </c>
      <c r="N15" s="8">
        <f t="shared" si="10"/>
        <v>695563.94400000002</v>
      </c>
      <c r="O15" s="8">
        <f t="shared" si="11"/>
        <v>999700.53151938308</v>
      </c>
    </row>
    <row r="16" spans="1:15" x14ac:dyDescent="0.2">
      <c r="A16" s="7">
        <v>29</v>
      </c>
      <c r="B16" s="8">
        <f t="shared" si="0"/>
        <v>6077.53125</v>
      </c>
      <c r="C16" s="8">
        <f t="shared" si="1"/>
        <v>304136.58751938306</v>
      </c>
      <c r="D16" s="9">
        <f t="shared" si="2"/>
        <v>405549.0208355526</v>
      </c>
      <c r="E16" s="8">
        <f t="shared" si="3"/>
        <v>695563.94400000002</v>
      </c>
      <c r="F16" s="8">
        <f t="shared" si="4"/>
        <v>896297.78064000001</v>
      </c>
      <c r="G16" s="8">
        <f t="shared" si="5"/>
        <v>1301846.8014755526</v>
      </c>
      <c r="I16" s="7">
        <v>39</v>
      </c>
      <c r="J16" s="8">
        <f t="shared" si="6"/>
        <v>6077.53125</v>
      </c>
      <c r="K16" s="8">
        <f t="shared" si="7"/>
        <v>304136.58751938306</v>
      </c>
      <c r="L16" s="9">
        <f t="shared" si="8"/>
        <v>405549.0208355526</v>
      </c>
      <c r="M16" s="8">
        <f t="shared" si="9"/>
        <v>695563.94400000002</v>
      </c>
      <c r="N16" s="8">
        <f t="shared" si="10"/>
        <v>896297.78064000001</v>
      </c>
      <c r="O16" s="8">
        <f t="shared" si="11"/>
        <v>1301846.8014755526</v>
      </c>
    </row>
    <row r="17" spans="1:15" x14ac:dyDescent="0.2">
      <c r="A17" s="7">
        <v>30</v>
      </c>
      <c r="B17" s="8">
        <f t="shared" si="0"/>
        <v>6381.4078125000005</v>
      </c>
      <c r="C17" s="8">
        <f t="shared" si="1"/>
        <v>405549.0208355526</v>
      </c>
      <c r="D17" s="9">
        <f t="shared" si="2"/>
        <v>519187.09842861083</v>
      </c>
      <c r="E17" s="8">
        <f t="shared" si="3"/>
        <v>896297.78064000001</v>
      </c>
      <c r="F17" s="8">
        <f t="shared" si="4"/>
        <v>1109075.6474784</v>
      </c>
      <c r="G17" s="8">
        <f t="shared" si="5"/>
        <v>1628262.745907011</v>
      </c>
      <c r="I17" s="7">
        <v>40</v>
      </c>
      <c r="J17" s="8">
        <f t="shared" si="6"/>
        <v>6381.4078125000005</v>
      </c>
      <c r="K17" s="8">
        <f t="shared" si="7"/>
        <v>405549.0208355526</v>
      </c>
      <c r="L17" s="9">
        <f t="shared" si="8"/>
        <v>519187.09842861083</v>
      </c>
      <c r="M17" s="8">
        <f t="shared" si="9"/>
        <v>896297.78064000001</v>
      </c>
      <c r="N17" s="8">
        <f t="shared" si="10"/>
        <v>1109075.6474784</v>
      </c>
      <c r="O17" s="8">
        <f t="shared" si="11"/>
        <v>1628262.745907011</v>
      </c>
    </row>
    <row r="18" spans="1:15" x14ac:dyDescent="0.2">
      <c r="A18" s="7">
        <v>31</v>
      </c>
      <c r="B18" s="8">
        <f t="shared" si="0"/>
        <v>6700.4782031250006</v>
      </c>
      <c r="C18" s="8">
        <f t="shared" si="1"/>
        <v>519187.09842861083</v>
      </c>
      <c r="D18" s="9">
        <f t="shared" si="2"/>
        <v>646255.96586031839</v>
      </c>
      <c r="E18" s="8">
        <f t="shared" si="3"/>
        <v>1109075.6474784</v>
      </c>
      <c r="F18" s="8">
        <f t="shared" si="4"/>
        <v>1334620.186327104</v>
      </c>
      <c r="G18" s="8">
        <f t="shared" si="5"/>
        <v>1980876.1521874224</v>
      </c>
      <c r="I18" s="7">
        <v>41</v>
      </c>
      <c r="J18" s="8">
        <f t="shared" si="6"/>
        <v>6700.4782031250006</v>
      </c>
      <c r="K18" s="8">
        <f t="shared" si="7"/>
        <v>519187.09842861083</v>
      </c>
      <c r="L18" s="9">
        <f t="shared" si="8"/>
        <v>646255.96586031839</v>
      </c>
      <c r="M18" s="8">
        <f t="shared" si="9"/>
        <v>1109075.6474784</v>
      </c>
      <c r="N18" s="8">
        <f t="shared" si="10"/>
        <v>1334620.186327104</v>
      </c>
      <c r="O18" s="8">
        <f t="shared" si="11"/>
        <v>1980876.1521874224</v>
      </c>
    </row>
    <row r="19" spans="1:15" x14ac:dyDescent="0.2">
      <c r="A19" s="7">
        <v>32</v>
      </c>
      <c r="B19" s="8">
        <f t="shared" si="0"/>
        <v>7035.5021132812508</v>
      </c>
      <c r="C19" s="8">
        <f t="shared" si="1"/>
        <v>646255.96586031839</v>
      </c>
      <c r="D19" s="9">
        <f t="shared" si="2"/>
        <v>788070.31633551209</v>
      </c>
      <c r="E19" s="8">
        <f t="shared" si="3"/>
        <v>1334620.186327104</v>
      </c>
      <c r="F19" s="8">
        <f t="shared" si="4"/>
        <v>1573697.3975067304</v>
      </c>
      <c r="G19" s="8">
        <f t="shared" si="5"/>
        <v>2361767.7138422425</v>
      </c>
      <c r="I19" s="7">
        <v>42</v>
      </c>
      <c r="J19" s="8">
        <f t="shared" si="6"/>
        <v>7035.5021132812508</v>
      </c>
      <c r="K19" s="8">
        <f t="shared" si="7"/>
        <v>646255.96586031839</v>
      </c>
      <c r="L19" s="9">
        <f t="shared" si="8"/>
        <v>788070.31633551209</v>
      </c>
      <c r="M19" s="8">
        <f t="shared" si="9"/>
        <v>1334620.186327104</v>
      </c>
      <c r="N19" s="8">
        <f t="shared" si="10"/>
        <v>1573697.3975067304</v>
      </c>
      <c r="O19" s="8">
        <f t="shared" si="11"/>
        <v>2361767.7138422425</v>
      </c>
    </row>
    <row r="20" spans="1:15" x14ac:dyDescent="0.2">
      <c r="A20" s="7">
        <v>33</v>
      </c>
      <c r="B20" s="8">
        <f t="shared" si="0"/>
        <v>7387.2772189453135</v>
      </c>
      <c r="C20" s="8">
        <f t="shared" si="1"/>
        <v>788070.31633551209</v>
      </c>
      <c r="D20" s="9">
        <f t="shared" si="2"/>
        <v>946063.95916024304</v>
      </c>
      <c r="E20" s="8">
        <f t="shared" si="3"/>
        <v>1573697.3975067304</v>
      </c>
      <c r="F20" s="8">
        <f t="shared" si="4"/>
        <v>1827119.2413571344</v>
      </c>
      <c r="G20" s="8">
        <f t="shared" si="5"/>
        <v>2773183.2005173774</v>
      </c>
      <c r="I20" s="7">
        <v>43</v>
      </c>
      <c r="J20" s="8">
        <f t="shared" si="6"/>
        <v>7387.2772189453135</v>
      </c>
      <c r="K20" s="8">
        <f t="shared" si="7"/>
        <v>788070.31633551209</v>
      </c>
      <c r="L20" s="9">
        <f t="shared" si="8"/>
        <v>946063.95916024304</v>
      </c>
      <c r="M20" s="8">
        <f t="shared" si="9"/>
        <v>1573697.3975067304</v>
      </c>
      <c r="N20" s="8">
        <f t="shared" si="10"/>
        <v>1827119.2413571344</v>
      </c>
      <c r="O20" s="8">
        <f t="shared" si="11"/>
        <v>2773183.2005173774</v>
      </c>
    </row>
    <row r="21" spans="1:15" x14ac:dyDescent="0.2">
      <c r="A21" s="7">
        <v>34</v>
      </c>
      <c r="B21" s="8">
        <f t="shared" si="0"/>
        <v>7756.6410798925799</v>
      </c>
      <c r="C21" s="8">
        <f t="shared" si="1"/>
        <v>946063.95916024304</v>
      </c>
      <c r="D21" s="9">
        <f t="shared" si="2"/>
        <v>1121800.2061801108</v>
      </c>
      <c r="E21" s="8">
        <f t="shared" si="3"/>
        <v>1827119.2413571344</v>
      </c>
      <c r="F21" s="8">
        <f t="shared" si="4"/>
        <v>2095746.3958385626</v>
      </c>
      <c r="G21" s="8">
        <f t="shared" si="5"/>
        <v>3217546.6020186734</v>
      </c>
      <c r="I21" s="7">
        <v>44</v>
      </c>
      <c r="J21" s="8">
        <f t="shared" si="6"/>
        <v>7756.6410798925799</v>
      </c>
      <c r="K21" s="8">
        <f t="shared" si="7"/>
        <v>946063.95916024304</v>
      </c>
      <c r="L21" s="9">
        <f t="shared" si="8"/>
        <v>1121800.2061801108</v>
      </c>
      <c r="M21" s="8">
        <f t="shared" si="9"/>
        <v>1827119.2413571344</v>
      </c>
      <c r="N21" s="8">
        <f t="shared" si="10"/>
        <v>2095746.3958385626</v>
      </c>
      <c r="O21" s="8">
        <f t="shared" si="11"/>
        <v>3217546.6020186734</v>
      </c>
    </row>
    <row r="22" spans="1:15" x14ac:dyDescent="0.2">
      <c r="A22" s="7">
        <v>35</v>
      </c>
      <c r="B22" s="8">
        <f t="shared" si="0"/>
        <v>8144.4731338872089</v>
      </c>
      <c r="C22" s="8">
        <f t="shared" si="1"/>
        <v>1121800.2061801108</v>
      </c>
      <c r="D22" s="9">
        <f t="shared" si="2"/>
        <v>1316983.1452808909</v>
      </c>
      <c r="E22" s="8">
        <f t="shared" si="3"/>
        <v>2095746.3958385626</v>
      </c>
      <c r="F22" s="8">
        <f t="shared" si="4"/>
        <v>2380491.1795888762</v>
      </c>
      <c r="G22" s="8">
        <f t="shared" si="5"/>
        <v>3697474.3248697668</v>
      </c>
      <c r="I22" s="7">
        <v>45</v>
      </c>
      <c r="J22" s="8">
        <f t="shared" si="6"/>
        <v>8144.4731338872089</v>
      </c>
      <c r="K22" s="8">
        <f t="shared" si="7"/>
        <v>1121800.2061801108</v>
      </c>
      <c r="L22" s="9">
        <f t="shared" si="8"/>
        <v>1316983.1452808909</v>
      </c>
      <c r="M22" s="8">
        <f t="shared" si="9"/>
        <v>2095746.3958385626</v>
      </c>
      <c r="N22" s="8">
        <f t="shared" si="10"/>
        <v>2380491.1795888762</v>
      </c>
      <c r="O22" s="8">
        <f t="shared" si="11"/>
        <v>3697474.3248697668</v>
      </c>
    </row>
    <row r="23" spans="1:15" x14ac:dyDescent="0.2">
      <c r="A23" s="7">
        <v>36</v>
      </c>
      <c r="B23" s="8">
        <f t="shared" si="0"/>
        <v>8551.6967905815691</v>
      </c>
      <c r="C23" s="8">
        <f t="shared" si="1"/>
        <v>1316983.1452808909</v>
      </c>
      <c r="D23" s="9">
        <f t="shared" si="2"/>
        <v>1533469.8758268394</v>
      </c>
      <c r="E23" s="8">
        <f t="shared" si="3"/>
        <v>2380491.1795888762</v>
      </c>
      <c r="F23" s="8">
        <f t="shared" si="4"/>
        <v>2682320.650364209</v>
      </c>
      <c r="G23" s="8">
        <f t="shared" si="5"/>
        <v>4215790.5261910483</v>
      </c>
      <c r="I23" s="7">
        <v>46</v>
      </c>
      <c r="J23" s="8">
        <f t="shared" si="6"/>
        <v>8551.6967905815691</v>
      </c>
      <c r="K23" s="8">
        <f t="shared" si="7"/>
        <v>1316983.1452808909</v>
      </c>
      <c r="L23" s="9">
        <f t="shared" si="8"/>
        <v>1533469.8758268394</v>
      </c>
      <c r="M23" s="8">
        <f t="shared" si="9"/>
        <v>2380491.1795888762</v>
      </c>
      <c r="N23" s="8">
        <f t="shared" si="10"/>
        <v>2682320.650364209</v>
      </c>
      <c r="O23" s="8">
        <f t="shared" si="11"/>
        <v>4215790.5261910483</v>
      </c>
    </row>
    <row r="24" spans="1:15" x14ac:dyDescent="0.2">
      <c r="A24" s="7">
        <v>37</v>
      </c>
      <c r="B24" s="8">
        <f t="shared" si="0"/>
        <v>8979.2816301106486</v>
      </c>
      <c r="C24" s="8">
        <f t="shared" si="1"/>
        <v>1533469.8758268394</v>
      </c>
      <c r="D24" s="9">
        <f t="shared" si="2"/>
        <v>1773283.7871891633</v>
      </c>
      <c r="E24" s="8">
        <f t="shared" si="3"/>
        <v>2682320.650364209</v>
      </c>
      <c r="F24" s="8">
        <f t="shared" si="4"/>
        <v>3002259.8893860616</v>
      </c>
      <c r="G24" s="8">
        <f t="shared" si="5"/>
        <v>4775543.6765752248</v>
      </c>
      <c r="I24" s="7">
        <v>47</v>
      </c>
      <c r="J24" s="8">
        <f t="shared" si="6"/>
        <v>8979.2816301106486</v>
      </c>
      <c r="K24" s="8">
        <f t="shared" si="7"/>
        <v>1533469.8758268394</v>
      </c>
      <c r="L24" s="9">
        <f t="shared" si="8"/>
        <v>1773283.7871891633</v>
      </c>
      <c r="M24" s="8">
        <f t="shared" si="9"/>
        <v>2682320.650364209</v>
      </c>
      <c r="N24" s="8">
        <f t="shared" si="10"/>
        <v>3002259.8893860616</v>
      </c>
      <c r="O24" s="8">
        <f t="shared" si="11"/>
        <v>4775543.6765752248</v>
      </c>
    </row>
    <row r="25" spans="1:15" x14ac:dyDescent="0.2">
      <c r="A25" s="7">
        <v>38</v>
      </c>
      <c r="B25" s="8">
        <f t="shared" si="0"/>
        <v>9428.2457116161822</v>
      </c>
      <c r="C25" s="8">
        <f t="shared" si="1"/>
        <v>1773283.7871891633</v>
      </c>
      <c r="D25" s="9">
        <f t="shared" si="2"/>
        <v>2038628.968318366</v>
      </c>
      <c r="E25" s="8">
        <f t="shared" si="3"/>
        <v>3002259.8893860616</v>
      </c>
      <c r="F25" s="8">
        <f t="shared" si="4"/>
        <v>3341395.4827492256</v>
      </c>
      <c r="G25" s="8">
        <f t="shared" si="5"/>
        <v>5380024.4510675911</v>
      </c>
      <c r="I25" s="7">
        <v>48</v>
      </c>
      <c r="J25" s="8">
        <f t="shared" si="6"/>
        <v>9428.2457116161822</v>
      </c>
      <c r="K25" s="8">
        <f t="shared" si="7"/>
        <v>1773283.7871891633</v>
      </c>
      <c r="L25" s="9">
        <f t="shared" si="8"/>
        <v>2038628.968318366</v>
      </c>
      <c r="M25" s="8">
        <f t="shared" si="9"/>
        <v>3002259.8893860616</v>
      </c>
      <c r="N25" s="8">
        <f t="shared" si="10"/>
        <v>3341395.4827492256</v>
      </c>
      <c r="O25" s="8">
        <f t="shared" si="11"/>
        <v>5380024.4510675911</v>
      </c>
    </row>
    <row r="26" spans="1:15" x14ac:dyDescent="0.2">
      <c r="A26" s="7">
        <v>39</v>
      </c>
      <c r="B26" s="8">
        <f t="shared" si="0"/>
        <v>9899.6579971969913</v>
      </c>
      <c r="C26" s="8">
        <f t="shared" si="1"/>
        <v>2038628.968318366</v>
      </c>
      <c r="D26" s="9">
        <f t="shared" si="2"/>
        <v>2331905.8436831795</v>
      </c>
      <c r="E26" s="8">
        <f t="shared" si="3"/>
        <v>3341395.4827492256</v>
      </c>
      <c r="F26" s="8">
        <f t="shared" si="4"/>
        <v>3700879.2117141793</v>
      </c>
      <c r="G26" s="8">
        <f t="shared" si="5"/>
        <v>6032785.0553973587</v>
      </c>
      <c r="I26" s="7">
        <v>49</v>
      </c>
      <c r="J26" s="8">
        <f t="shared" si="6"/>
        <v>9899.6579971969913</v>
      </c>
      <c r="K26" s="8">
        <f t="shared" si="7"/>
        <v>2038628.968318366</v>
      </c>
      <c r="L26" s="9">
        <f t="shared" si="8"/>
        <v>2331905.8436831795</v>
      </c>
      <c r="M26" s="8">
        <f t="shared" si="9"/>
        <v>3341395.4827492256</v>
      </c>
      <c r="N26" s="8">
        <f t="shared" si="10"/>
        <v>3700879.2117141793</v>
      </c>
      <c r="O26" s="8">
        <f t="shared" si="11"/>
        <v>6032785.0553973587</v>
      </c>
    </row>
    <row r="27" spans="1:15" x14ac:dyDescent="0.2">
      <c r="A27" s="7">
        <v>40</v>
      </c>
      <c r="B27" s="8">
        <f t="shared" si="0"/>
        <v>10394.640897056841</v>
      </c>
      <c r="C27" s="8">
        <f t="shared" si="1"/>
        <v>2331905.8436831795</v>
      </c>
      <c r="D27" s="9">
        <f t="shared" si="2"/>
        <v>2655728.1388828643</v>
      </c>
      <c r="E27" s="8">
        <f t="shared" si="3"/>
        <v>3700879.2117141793</v>
      </c>
      <c r="F27" s="8">
        <f t="shared" si="4"/>
        <v>4081931.9644170301</v>
      </c>
      <c r="G27" s="8">
        <f t="shared" si="5"/>
        <v>6737660.1032998944</v>
      </c>
      <c r="I27" s="7">
        <v>50</v>
      </c>
      <c r="J27" s="8">
        <f t="shared" si="6"/>
        <v>10394.640897056841</v>
      </c>
      <c r="K27" s="8">
        <f t="shared" si="7"/>
        <v>2331905.8436831795</v>
      </c>
      <c r="L27" s="9">
        <f t="shared" si="8"/>
        <v>2655728.1388828643</v>
      </c>
      <c r="M27" s="8">
        <f t="shared" si="9"/>
        <v>3700879.2117141793</v>
      </c>
      <c r="N27" s="8">
        <f t="shared" si="10"/>
        <v>4081931.9644170301</v>
      </c>
      <c r="O27" s="8">
        <f t="shared" si="11"/>
        <v>6737660.1032998944</v>
      </c>
    </row>
    <row r="28" spans="1:15" x14ac:dyDescent="0.2">
      <c r="A28" s="7">
        <v>41</v>
      </c>
      <c r="B28" s="8">
        <f t="shared" si="0"/>
        <v>10914.372941909684</v>
      </c>
      <c r="C28" s="8">
        <f t="shared" si="1"/>
        <v>2655728.1388828643</v>
      </c>
      <c r="D28" s="9">
        <f t="shared" si="2"/>
        <v>3012941.2878900208</v>
      </c>
      <c r="E28" s="8">
        <f t="shared" si="3"/>
        <v>4081931.9644170301</v>
      </c>
      <c r="F28" s="8">
        <f t="shared" si="4"/>
        <v>4485847.8822820522</v>
      </c>
      <c r="G28" s="8">
        <f t="shared" si="5"/>
        <v>7498789.1701720729</v>
      </c>
      <c r="I28" s="7">
        <v>51</v>
      </c>
      <c r="J28" s="8">
        <f t="shared" si="6"/>
        <v>10914.372941909684</v>
      </c>
      <c r="K28" s="8">
        <f t="shared" si="7"/>
        <v>2655728.1388828643</v>
      </c>
      <c r="L28" s="9">
        <f t="shared" si="8"/>
        <v>3012941.2878900208</v>
      </c>
      <c r="M28" s="8">
        <f t="shared" si="9"/>
        <v>4081931.9644170301</v>
      </c>
      <c r="N28" s="8">
        <f t="shared" si="10"/>
        <v>4485847.8822820522</v>
      </c>
      <c r="O28" s="8">
        <f t="shared" si="11"/>
        <v>7498789.1701720729</v>
      </c>
    </row>
    <row r="29" spans="1:15" x14ac:dyDescent="0.2">
      <c r="A29" s="7">
        <v>42</v>
      </c>
      <c r="B29" s="8">
        <f t="shared" si="0"/>
        <v>11460.091589005167</v>
      </c>
      <c r="C29" s="8">
        <f t="shared" si="1"/>
        <v>3012941.2878900208</v>
      </c>
      <c r="D29" s="9">
        <f t="shared" si="2"/>
        <v>3406642.4032531809</v>
      </c>
      <c r="E29" s="8">
        <f t="shared" si="3"/>
        <v>4485847.8822820522</v>
      </c>
      <c r="F29" s="8">
        <f t="shared" si="4"/>
        <v>4913998.7552189752</v>
      </c>
      <c r="G29" s="8">
        <f t="shared" si="5"/>
        <v>8320641.1584721562</v>
      </c>
      <c r="I29" s="7">
        <v>52</v>
      </c>
      <c r="J29" s="8">
        <f t="shared" si="6"/>
        <v>11460.091589005167</v>
      </c>
      <c r="K29" s="8">
        <f t="shared" si="7"/>
        <v>3012941.2878900208</v>
      </c>
      <c r="L29" s="9">
        <f t="shared" si="8"/>
        <v>3406642.4032531809</v>
      </c>
      <c r="M29" s="8">
        <f t="shared" si="9"/>
        <v>4485847.8822820522</v>
      </c>
      <c r="N29" s="8">
        <f t="shared" si="10"/>
        <v>4913998.7552189752</v>
      </c>
      <c r="O29" s="8">
        <f t="shared" si="11"/>
        <v>8320641.1584721562</v>
      </c>
    </row>
    <row r="30" spans="1:15" x14ac:dyDescent="0.2">
      <c r="A30" s="7">
        <v>43</v>
      </c>
      <c r="B30" s="8">
        <f t="shared" si="0"/>
        <v>12033.096168455426</v>
      </c>
      <c r="C30" s="8">
        <f t="shared" si="1"/>
        <v>3406642.4032531809</v>
      </c>
      <c r="D30" s="9">
        <f t="shared" si="2"/>
        <v>3840201.9407424657</v>
      </c>
      <c r="E30" s="8">
        <f t="shared" si="3"/>
        <v>4913998.7552189752</v>
      </c>
      <c r="F30" s="8">
        <f t="shared" si="4"/>
        <v>5367838.6805321136</v>
      </c>
      <c r="G30" s="8">
        <f t="shared" si="5"/>
        <v>9208040.6212745793</v>
      </c>
      <c r="I30" s="7">
        <v>53</v>
      </c>
      <c r="J30" s="8">
        <f t="shared" si="6"/>
        <v>12033.096168455426</v>
      </c>
      <c r="K30" s="8">
        <f t="shared" si="7"/>
        <v>3406642.4032531809</v>
      </c>
      <c r="L30" s="9">
        <f t="shared" si="8"/>
        <v>3840201.9407424657</v>
      </c>
      <c r="M30" s="8">
        <f t="shared" si="9"/>
        <v>4913998.7552189752</v>
      </c>
      <c r="N30" s="8">
        <f t="shared" si="10"/>
        <v>5367838.6805321136</v>
      </c>
      <c r="O30" s="8">
        <f t="shared" si="11"/>
        <v>9208040.6212745793</v>
      </c>
    </row>
    <row r="31" spans="1:15" x14ac:dyDescent="0.2">
      <c r="A31" s="7">
        <v>44</v>
      </c>
      <c r="B31" s="8">
        <f t="shared" si="0"/>
        <v>12634.750976878198</v>
      </c>
      <c r="C31" s="8">
        <f t="shared" si="1"/>
        <v>3840201.9407424657</v>
      </c>
      <c r="D31" s="9">
        <f t="shared" si="2"/>
        <v>4317287.2009225395</v>
      </c>
      <c r="E31" s="8">
        <f t="shared" si="3"/>
        <v>5367838.6805321136</v>
      </c>
      <c r="F31" s="8">
        <f t="shared" si="4"/>
        <v>5848909.0013640411</v>
      </c>
      <c r="G31" s="8">
        <f t="shared" si="5"/>
        <v>10166196.202286581</v>
      </c>
      <c r="I31" s="7">
        <v>54</v>
      </c>
      <c r="J31" s="8">
        <f t="shared" si="6"/>
        <v>12634.750976878198</v>
      </c>
      <c r="K31" s="8">
        <f t="shared" si="7"/>
        <v>3840201.9407424657</v>
      </c>
      <c r="L31" s="9">
        <f t="shared" si="8"/>
        <v>4317287.2009225395</v>
      </c>
      <c r="M31" s="8">
        <f t="shared" si="9"/>
        <v>5367838.6805321136</v>
      </c>
      <c r="N31" s="8">
        <f t="shared" si="10"/>
        <v>5848909.0013640411</v>
      </c>
      <c r="O31" s="8">
        <f t="shared" ref="O31:O37" si="12">N31+L31</f>
        <v>10166196.202286581</v>
      </c>
    </row>
    <row r="32" spans="1:15" x14ac:dyDescent="0.2">
      <c r="A32" s="7">
        <v>45</v>
      </c>
      <c r="B32" s="8">
        <f t="shared" si="0"/>
        <v>13266.488525722109</v>
      </c>
      <c r="C32" s="8">
        <f t="shared" si="1"/>
        <v>4317287.2009225395</v>
      </c>
      <c r="D32" s="9">
        <f t="shared" si="2"/>
        <v>4841887.8220555512</v>
      </c>
      <c r="E32" s="8">
        <f t="shared" si="3"/>
        <v>5848909.0013640411</v>
      </c>
      <c r="F32" s="8">
        <f t="shared" si="4"/>
        <v>6358843.5414458839</v>
      </c>
      <c r="G32" s="8">
        <f t="shared" si="5"/>
        <v>11200731.363501435</v>
      </c>
      <c r="I32" s="7">
        <v>55</v>
      </c>
      <c r="J32" s="8">
        <f t="shared" si="6"/>
        <v>13266.488525722109</v>
      </c>
      <c r="K32" s="8">
        <f t="shared" si="7"/>
        <v>4317287.2009225395</v>
      </c>
      <c r="L32" s="9">
        <f t="shared" si="8"/>
        <v>4841887.8220555512</v>
      </c>
      <c r="M32" s="8">
        <f t="shared" si="9"/>
        <v>5848909.0013640411</v>
      </c>
      <c r="N32" s="8">
        <f t="shared" si="10"/>
        <v>6358843.5414458839</v>
      </c>
      <c r="O32" s="8">
        <f t="shared" si="12"/>
        <v>11200731.363501435</v>
      </c>
    </row>
    <row r="33" spans="1:15" x14ac:dyDescent="0.2">
      <c r="A33" s="7">
        <v>46</v>
      </c>
      <c r="B33" s="8">
        <f t="shared" si="0"/>
        <v>13929.812952008215</v>
      </c>
      <c r="C33" s="8">
        <f t="shared" si="1"/>
        <v>4841887.8220555512</v>
      </c>
      <c r="D33" s="9">
        <f t="shared" si="2"/>
        <v>5418343.4316490199</v>
      </c>
      <c r="E33" s="8">
        <f t="shared" si="3"/>
        <v>6358843.5414458839</v>
      </c>
      <c r="F33" s="8">
        <f t="shared" si="4"/>
        <v>6899374.1539326375</v>
      </c>
      <c r="G33" s="8">
        <f t="shared" si="5"/>
        <v>12317717.585581657</v>
      </c>
      <c r="I33" s="7">
        <v>56</v>
      </c>
      <c r="J33" s="8">
        <f t="shared" si="6"/>
        <v>13929.812952008215</v>
      </c>
      <c r="K33" s="8">
        <f t="shared" si="7"/>
        <v>4841887.8220555512</v>
      </c>
      <c r="L33" s="9">
        <f t="shared" si="8"/>
        <v>5418343.4316490199</v>
      </c>
      <c r="M33" s="8">
        <f t="shared" si="9"/>
        <v>6358843.5414458839</v>
      </c>
      <c r="N33" s="8">
        <f t="shared" si="10"/>
        <v>6899374.1539326375</v>
      </c>
      <c r="O33" s="8">
        <f t="shared" si="12"/>
        <v>12317717.585581657</v>
      </c>
    </row>
    <row r="34" spans="1:15" x14ac:dyDescent="0.2">
      <c r="A34" s="7">
        <v>47</v>
      </c>
      <c r="B34" s="8">
        <f t="shared" si="0"/>
        <v>14626.303599608626</v>
      </c>
      <c r="C34" s="8">
        <f t="shared" si="1"/>
        <v>5418343.4316490199</v>
      </c>
      <c r="D34" s="9">
        <f t="shared" si="2"/>
        <v>6051373.6379524479</v>
      </c>
      <c r="E34" s="8">
        <f t="shared" si="3"/>
        <v>6899374.1539326375</v>
      </c>
      <c r="F34" s="8">
        <f t="shared" si="4"/>
        <v>7472336.6031685965</v>
      </c>
      <c r="G34" s="8">
        <f t="shared" si="5"/>
        <v>13523710.241121044</v>
      </c>
      <c r="I34" s="7">
        <v>57</v>
      </c>
      <c r="J34" s="8">
        <f t="shared" si="6"/>
        <v>14626.303599608626</v>
      </c>
      <c r="K34" s="8">
        <f t="shared" si="7"/>
        <v>5418343.4316490199</v>
      </c>
      <c r="L34" s="9">
        <f t="shared" si="8"/>
        <v>6051373.6379524479</v>
      </c>
      <c r="M34" s="8">
        <f t="shared" si="9"/>
        <v>6899374.1539326375</v>
      </c>
      <c r="N34" s="8">
        <f t="shared" si="10"/>
        <v>7472336.6031685965</v>
      </c>
      <c r="O34" s="8">
        <f t="shared" si="12"/>
        <v>13523710.241121044</v>
      </c>
    </row>
    <row r="35" spans="1:15" x14ac:dyDescent="0.2">
      <c r="A35" s="7">
        <v>48</v>
      </c>
      <c r="B35" s="8">
        <f t="shared" si="0"/>
        <v>15357.618779589058</v>
      </c>
      <c r="C35" s="8">
        <f t="shared" si="1"/>
        <v>6051373.6379524479</v>
      </c>
      <c r="D35" s="9">
        <f t="shared" si="2"/>
        <v>6746110.5578614585</v>
      </c>
      <c r="E35" s="8">
        <f t="shared" si="3"/>
        <v>7472336.6031685965</v>
      </c>
      <c r="F35" s="8">
        <f t="shared" si="4"/>
        <v>8079676.7993587125</v>
      </c>
      <c r="G35" s="8">
        <f t="shared" si="5"/>
        <v>14825787.357220171</v>
      </c>
      <c r="I35" s="7">
        <v>58</v>
      </c>
      <c r="J35" s="8">
        <f t="shared" si="6"/>
        <v>15357.618779589058</v>
      </c>
      <c r="K35" s="8">
        <f t="shared" si="7"/>
        <v>6051373.6379524479</v>
      </c>
      <c r="L35" s="9">
        <f t="shared" si="8"/>
        <v>6746110.5578614585</v>
      </c>
      <c r="M35" s="8">
        <f t="shared" si="9"/>
        <v>7472336.6031685965</v>
      </c>
      <c r="N35" s="8">
        <f t="shared" si="10"/>
        <v>8079676.7993587125</v>
      </c>
      <c r="O35" s="8">
        <f t="shared" si="12"/>
        <v>14825787.357220171</v>
      </c>
    </row>
    <row r="36" spans="1:15" x14ac:dyDescent="0.2">
      <c r="A36" s="7">
        <v>49</v>
      </c>
      <c r="B36" s="8">
        <f t="shared" si="0"/>
        <v>16125.499718568512</v>
      </c>
      <c r="C36" s="8">
        <f t="shared" si="1"/>
        <v>6746110.5578614585</v>
      </c>
      <c r="D36" s="9">
        <f t="shared" si="2"/>
        <v>7508134.0941064358</v>
      </c>
      <c r="E36" s="8">
        <f t="shared" si="3"/>
        <v>8079676.7993587125</v>
      </c>
      <c r="F36" s="8">
        <f t="shared" si="4"/>
        <v>8723457.4073202349</v>
      </c>
      <c r="G36" s="8">
        <f t="shared" si="5"/>
        <v>16231591.501426671</v>
      </c>
      <c r="I36" s="7">
        <v>59</v>
      </c>
      <c r="J36" s="8">
        <f t="shared" si="6"/>
        <v>16125.499718568512</v>
      </c>
      <c r="K36" s="8">
        <f t="shared" si="7"/>
        <v>6746110.5578614585</v>
      </c>
      <c r="L36" s="9">
        <f t="shared" si="8"/>
        <v>7508134.0941064358</v>
      </c>
      <c r="M36" s="8">
        <f t="shared" si="9"/>
        <v>8079676.7993587125</v>
      </c>
      <c r="N36" s="8">
        <f t="shared" si="10"/>
        <v>8723457.4073202349</v>
      </c>
      <c r="O36" s="8">
        <f t="shared" si="12"/>
        <v>16231591.501426671</v>
      </c>
    </row>
    <row r="37" spans="1:15" x14ac:dyDescent="0.2">
      <c r="A37" s="7">
        <v>50</v>
      </c>
      <c r="B37" s="8">
        <f t="shared" si="0"/>
        <v>16931.774704496936</v>
      </c>
      <c r="C37" s="8">
        <f t="shared" si="1"/>
        <v>7508134.0941064358</v>
      </c>
      <c r="D37" s="9">
        <f t="shared" si="2"/>
        <v>8343510.192389138</v>
      </c>
      <c r="E37" s="8">
        <f t="shared" si="3"/>
        <v>8723457.4073202349</v>
      </c>
      <c r="F37" s="8">
        <f t="shared" si="4"/>
        <v>9405864.8517594486</v>
      </c>
      <c r="G37" s="8">
        <f t="shared" si="5"/>
        <v>17749375.044148587</v>
      </c>
      <c r="I37" s="7">
        <v>60</v>
      </c>
      <c r="J37" s="8">
        <f t="shared" si="6"/>
        <v>16931.774704496936</v>
      </c>
      <c r="K37" s="8">
        <f t="shared" si="7"/>
        <v>7508134.0941064358</v>
      </c>
      <c r="L37" s="9">
        <f t="shared" si="8"/>
        <v>8343510.192389138</v>
      </c>
      <c r="M37" s="8">
        <f t="shared" si="9"/>
        <v>8723457.4073202349</v>
      </c>
      <c r="N37" s="8">
        <f t="shared" si="10"/>
        <v>9405864.8517594486</v>
      </c>
      <c r="O37" s="10">
        <f t="shared" si="12"/>
        <v>17749375.044148587</v>
      </c>
    </row>
    <row r="38" spans="1:15" x14ac:dyDescent="0.2">
      <c r="A38" s="7">
        <v>51</v>
      </c>
      <c r="B38" s="8">
        <f t="shared" si="0"/>
        <v>17778.363439721783</v>
      </c>
      <c r="C38" s="8">
        <f t="shared" si="1"/>
        <v>8343510.192389138</v>
      </c>
      <c r="D38" s="9">
        <f t="shared" si="2"/>
        <v>9258832.3283994477</v>
      </c>
      <c r="E38" s="8">
        <f t="shared" si="3"/>
        <v>9405864.8517594486</v>
      </c>
      <c r="F38" s="8">
        <f t="shared" si="4"/>
        <v>10129216.742865017</v>
      </c>
      <c r="G38" s="8">
        <f t="shared" si="5"/>
        <v>19388049.071264464</v>
      </c>
    </row>
    <row r="39" spans="1:15" x14ac:dyDescent="0.2">
      <c r="A39" s="7">
        <v>52</v>
      </c>
      <c r="B39" s="8">
        <f t="shared" si="0"/>
        <v>18667.281611707873</v>
      </c>
      <c r="C39" s="8">
        <f t="shared" si="1"/>
        <v>9258832.3283994477</v>
      </c>
      <c r="D39" s="9">
        <f t="shared" si="2"/>
        <v>10261266.495518539</v>
      </c>
      <c r="E39" s="8">
        <f t="shared" si="3"/>
        <v>10129216.742865017</v>
      </c>
      <c r="F39" s="8">
        <f t="shared" si="4"/>
        <v>10895969.747436918</v>
      </c>
      <c r="G39" s="8">
        <f t="shared" si="5"/>
        <v>21157236.242955457</v>
      </c>
    </row>
    <row r="40" spans="1:15" x14ac:dyDescent="0.2">
      <c r="A40" s="7">
        <v>53</v>
      </c>
      <c r="B40" s="8">
        <f t="shared" si="0"/>
        <v>19600.645692293267</v>
      </c>
      <c r="C40" s="8">
        <f t="shared" si="1"/>
        <v>10261266.495518539</v>
      </c>
      <c r="D40" s="9">
        <f t="shared" si="2"/>
        <v>11358599.986627936</v>
      </c>
      <c r="E40" s="8">
        <f t="shared" si="3"/>
        <v>10895969.747436918</v>
      </c>
      <c r="F40" s="8">
        <f t="shared" si="4"/>
        <v>11708727.932283133</v>
      </c>
      <c r="G40" s="8">
        <f t="shared" si="5"/>
        <v>23067327.91891107</v>
      </c>
    </row>
    <row r="41" spans="1:15" x14ac:dyDescent="0.2">
      <c r="A41" s="7">
        <v>54</v>
      </c>
      <c r="B41" s="8">
        <f t="shared" si="0"/>
        <v>20580.677976907929</v>
      </c>
      <c r="C41" s="8">
        <f t="shared" si="1"/>
        <v>11358599.986627936</v>
      </c>
      <c r="D41" s="9">
        <f t="shared" si="2"/>
        <v>12559294.287940824</v>
      </c>
      <c r="E41" s="8">
        <f t="shared" si="3"/>
        <v>11708727.932283133</v>
      </c>
      <c r="F41" s="8">
        <f t="shared" si="4"/>
        <v>12570251.608220123</v>
      </c>
      <c r="G41" s="8">
        <f t="shared" si="5"/>
        <v>25129545.896160945</v>
      </c>
    </row>
    <row r="42" spans="1:15" x14ac:dyDescent="0.2">
      <c r="A42" s="7">
        <v>55</v>
      </c>
      <c r="B42" s="8">
        <f t="shared" si="0"/>
        <v>21609.711875753328</v>
      </c>
      <c r="C42" s="8">
        <f t="shared" si="1"/>
        <v>12559294.287940824</v>
      </c>
      <c r="D42" s="9">
        <f t="shared" si="2"/>
        <v>13872542.429309217</v>
      </c>
      <c r="E42" s="8">
        <f t="shared" si="3"/>
        <v>12570251.608220123</v>
      </c>
      <c r="F42" s="8">
        <f t="shared" si="4"/>
        <v>13483466.704713332</v>
      </c>
      <c r="G42" s="8">
        <f t="shared" si="5"/>
        <v>27356009.134022549</v>
      </c>
    </row>
    <row r="43" spans="1:15" x14ac:dyDescent="0.2">
      <c r="A43" s="7">
        <v>56</v>
      </c>
      <c r="B43" s="8">
        <f t="shared" si="0"/>
        <v>22690.197469540995</v>
      </c>
      <c r="C43" s="8">
        <f t="shared" si="1"/>
        <v>13872542.429309217</v>
      </c>
      <c r="D43" s="9">
        <f t="shared" si="2"/>
        <v>15308331.164208014</v>
      </c>
      <c r="E43" s="8">
        <f t="shared" si="3"/>
        <v>13483466.704713332</v>
      </c>
      <c r="F43" s="8">
        <f t="shared" si="4"/>
        <v>14451474.706996132</v>
      </c>
      <c r="G43" s="8">
        <f t="shared" si="5"/>
        <v>29759805.871204145</v>
      </c>
    </row>
    <row r="44" spans="1:15" x14ac:dyDescent="0.2">
      <c r="A44" s="7">
        <v>57</v>
      </c>
      <c r="B44" s="8">
        <f t="shared" si="0"/>
        <v>23824.707343018046</v>
      </c>
      <c r="C44" s="8">
        <f t="shared" si="1"/>
        <v>15308331.164208014</v>
      </c>
      <c r="D44" s="9">
        <f t="shared" si="2"/>
        <v>16877508.383738182</v>
      </c>
      <c r="E44" s="8">
        <f t="shared" si="3"/>
        <v>14451474.706996132</v>
      </c>
      <c r="F44" s="8">
        <f t="shared" si="4"/>
        <v>15477563.1894159</v>
      </c>
      <c r="G44" s="8">
        <f t="shared" si="5"/>
        <v>32355071.573154084</v>
      </c>
    </row>
    <row r="45" spans="1:15" x14ac:dyDescent="0.2">
      <c r="A45" s="7">
        <v>58</v>
      </c>
      <c r="B45" s="8">
        <f t="shared" si="0"/>
        <v>25015.942710168951</v>
      </c>
      <c r="C45" s="8">
        <f t="shared" si="1"/>
        <v>16877508.383738182</v>
      </c>
      <c r="D45" s="9">
        <f t="shared" si="2"/>
        <v>18591856.202725679</v>
      </c>
      <c r="E45" s="8">
        <f t="shared" si="3"/>
        <v>15477563.1894159</v>
      </c>
      <c r="F45" s="8">
        <f t="shared" si="4"/>
        <v>16565216.980780855</v>
      </c>
      <c r="G45" s="8">
        <f t="shared" si="5"/>
        <v>35157073.183506534</v>
      </c>
    </row>
    <row r="46" spans="1:15" x14ac:dyDescent="0.2">
      <c r="A46" s="7">
        <v>59</v>
      </c>
      <c r="B46" s="8">
        <f t="shared" si="0"/>
        <v>26266.739845677399</v>
      </c>
      <c r="C46" s="8">
        <f t="shared" si="1"/>
        <v>18591856.202725679</v>
      </c>
      <c r="D46" s="9">
        <f t="shared" si="2"/>
        <v>20464170.192535549</v>
      </c>
      <c r="E46" s="8">
        <f t="shared" si="3"/>
        <v>16565216.980780855</v>
      </c>
      <c r="F46" s="8">
        <f t="shared" si="4"/>
        <v>17718129.999627706</v>
      </c>
      <c r="G46" s="8">
        <f t="shared" si="5"/>
        <v>38182300.192163259</v>
      </c>
    </row>
    <row r="47" spans="1:15" x14ac:dyDescent="0.2">
      <c r="A47" s="7">
        <v>60</v>
      </c>
      <c r="B47" s="8">
        <f t="shared" si="0"/>
        <v>27580.076837961271</v>
      </c>
      <c r="C47" s="8">
        <f t="shared" si="1"/>
        <v>20464170.192535549</v>
      </c>
      <c r="D47" s="9">
        <f t="shared" si="2"/>
        <v>22508345.274805814</v>
      </c>
      <c r="E47" s="8">
        <f t="shared" si="3"/>
        <v>17718129.999627706</v>
      </c>
      <c r="F47" s="8">
        <f t="shared" si="4"/>
        <v>18940217.79960537</v>
      </c>
      <c r="G47" s="10">
        <f t="shared" si="5"/>
        <v>41448563.074411184</v>
      </c>
    </row>
    <row r="49" spans="1:1" x14ac:dyDescent="0.2">
      <c r="A49" s="11" t="s">
        <v>20</v>
      </c>
    </row>
    <row r="50" spans="1:1" x14ac:dyDescent="0.2">
      <c r="A50" s="3" t="s">
        <v>10</v>
      </c>
    </row>
    <row r="51" spans="1:1" x14ac:dyDescent="0.2">
      <c r="A51" s="3" t="s">
        <v>19</v>
      </c>
    </row>
    <row r="52" spans="1:1" x14ac:dyDescent="0.2">
      <c r="A52" s="3" t="s">
        <v>21</v>
      </c>
    </row>
  </sheetData>
  <sheetProtection algorithmName="SHA-512" hashValue="2GHjQRzwmN96obUiY4yccTAGkuTAaB95MRW7Iqn49IpKZuRrsxAg4mUmPEt+U+DZjw9lCx47/zZtWnbLpvWfxQ==" saltValue="w5auKeJxqSmLgZweXZigcA==" spinCount="100000" sheet="1" objects="1" scenarios="1"/>
  <mergeCells count="1">
    <mergeCell ref="A1:O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2021-09-03T05:34:34Z</dcterms:created>
  <dcterms:modified xsi:type="dcterms:W3CDTF">2021-09-08T11:16:08Z</dcterms:modified>
</cp:coreProperties>
</file>